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dner.john\Desktop\"/>
    </mc:Choice>
  </mc:AlternateContent>
  <xr:revisionPtr revIDLastSave="0" documentId="8_{549E3322-4FDE-4C31-B315-C22648133EFC}" xr6:coauthVersionLast="47" xr6:coauthVersionMax="47" xr10:uidLastSave="{00000000-0000-0000-0000-000000000000}"/>
  <bookViews>
    <workbookView xWindow="-120" yWindow="-120" windowWidth="29040" windowHeight="15840" xr2:uid="{9D3CC9D5-8DD7-48BF-AA62-28B147858F6F}"/>
  </bookViews>
  <sheets>
    <sheet name="SikaSeal-629 Fire Wrap+" sheetId="1" r:id="rId1"/>
    <sheet name="Sikacrete-630 Fire+" sheetId="2" r:id="rId2"/>
    <sheet name="SikaSeal-632 Fire Putty+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3" l="1"/>
  <c r="F5" i="3"/>
  <c r="F6" i="3"/>
  <c r="F7" i="3"/>
  <c r="F3" i="3"/>
  <c r="E11" i="2"/>
  <c r="E12" i="2"/>
  <c r="E13" i="2"/>
  <c r="E10" i="2"/>
  <c r="E7" i="2"/>
  <c r="E6" i="2"/>
  <c r="B6" i="1"/>
  <c r="B7" i="1" s="1"/>
  <c r="F8" i="3" l="1"/>
  <c r="D8" i="3" s="1"/>
  <c r="E14" i="2"/>
  <c r="E8" i="2"/>
  <c r="F9" i="3" l="1"/>
  <c r="D9" i="3" s="1"/>
  <c r="D15" i="2"/>
  <c r="D16" i="2" s="1"/>
</calcChain>
</file>

<file path=xl/sharedStrings.xml><?xml version="1.0" encoding="utf-8"?>
<sst xmlns="http://schemas.openxmlformats.org/spreadsheetml/2006/main" count="52" uniqueCount="30">
  <si>
    <r>
      <t xml:space="preserve">SikaSeal-629 Fire Wrap+ consumption calculator
</t>
    </r>
    <r>
      <rPr>
        <sz val="16"/>
        <color theme="1"/>
        <rFont val="Calibri"/>
        <family val="2"/>
        <scheme val="minor"/>
      </rPr>
      <t>Please fill in the yellow cells</t>
    </r>
  </si>
  <si>
    <t>Pipe diameter (including pipe insulation, if applicable)</t>
  </si>
  <si>
    <t>mm</t>
  </si>
  <si>
    <t>Number of SikaSeal-629 Fire Wrap+ layers acc. Fire Stopping standard detail or ETA</t>
  </si>
  <si>
    <t>Number of Wraps per pipe (is the wrap applied on both sides of the wall or just on one side?)</t>
  </si>
  <si>
    <t>Number of pipes</t>
  </si>
  <si>
    <t>Total SikaSeal-629 Fire Wrap+ consumption</t>
  </si>
  <si>
    <t>meters</t>
  </si>
  <si>
    <t>Number of boxes required for the job (25 m wrap per box)</t>
  </si>
  <si>
    <t>box(es)</t>
  </si>
  <si>
    <r>
      <t xml:space="preserve">Sikacrete-630 Fire+ consumption calculator
</t>
    </r>
    <r>
      <rPr>
        <sz val="16"/>
        <color theme="1"/>
        <rFont val="Calibri"/>
        <family val="2"/>
        <scheme val="minor"/>
      </rPr>
      <t>Please fill in the yellow cells</t>
    </r>
  </si>
  <si>
    <t>Sikacrete-630 Fire+</t>
  </si>
  <si>
    <t>Depth acc. Sika fire stopping standard detail or ETA</t>
  </si>
  <si>
    <r>
      <t xml:space="preserve">Aperture
</t>
    </r>
    <r>
      <rPr>
        <sz val="12"/>
        <color theme="1"/>
        <rFont val="Calibri"/>
        <family val="2"/>
        <scheme val="minor"/>
      </rPr>
      <t>attention: use either line for rectanguar or round aperture. Not both!</t>
    </r>
  </si>
  <si>
    <t>use this line for rectangular apertures</t>
  </si>
  <si>
    <t>x</t>
  </si>
  <si>
    <t>use this line for round apertures</t>
  </si>
  <si>
    <t>Pipes, conduits, cables</t>
  </si>
  <si>
    <t>Pipe- conduit or cable diameter</t>
  </si>
  <si>
    <t>Number of services with same diameter</t>
  </si>
  <si>
    <t>use a separate line for each diameter</t>
  </si>
  <si>
    <t>Sikacrete-630 Fire+ consumption (mixed material)</t>
  </si>
  <si>
    <t>litres</t>
  </si>
  <si>
    <t>Number of bags required</t>
  </si>
  <si>
    <t>bag(s)</t>
  </si>
  <si>
    <r>
      <t xml:space="preserve">SikaSeal-632 Fire Putty+ consumption calculator
</t>
    </r>
    <r>
      <rPr>
        <sz val="16"/>
        <color theme="1"/>
        <rFont val="Calibri"/>
        <family val="2"/>
        <scheme val="minor"/>
      </rPr>
      <t>Please fill in the yellow cells</t>
    </r>
  </si>
  <si>
    <t>Number of seals per service (1 or 2 sides)</t>
  </si>
  <si>
    <t>SikaSeal-632 Fire Putty+ consumption</t>
  </si>
  <si>
    <t>cm</t>
  </si>
  <si>
    <t>Number of boxes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</si>
</sst>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/>
    <xf numFmtId="0" fontId="2" fillId="0" borderId="0" xfId="0" applyFont="1"/>
    <xf numFmtId="0" fontId="1" fillId="3" borderId="1" xfId="0" applyFont="1" applyFill="1" applyBorder="1"/>
    <xf numFmtId="0" fontId="2" fillId="2" borderId="1" xfId="0" applyFont="1" applyFill="1" applyBorder="1" applyProtection="1">
      <protection locked="0"/>
    </xf>
    <xf numFmtId="4" fontId="1" fillId="3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64" fontId="1" fillId="3" borderId="1" xfId="0" applyNumberFormat="1" applyFont="1" applyFill="1" applyBorder="1"/>
    <xf numFmtId="2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2" fillId="0" borderId="4" xfId="0" applyFont="1" applyBorder="1"/>
    <xf numFmtId="3" fontId="2" fillId="2" borderId="1" xfId="0" applyNumberFormat="1" applyFont="1" applyFill="1" applyBorder="1" applyProtection="1">
      <protection locked="0"/>
    </xf>
    <xf numFmtId="3" fontId="2" fillId="2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2" fillId="0" borderId="3" xfId="0" applyFont="1" applyBorder="1"/>
    <xf numFmtId="2" fontId="2" fillId="0" borderId="5" xfId="0" applyNumberFormat="1" applyFont="1" applyBorder="1" applyAlignment="1">
      <alignment horizontal="center"/>
    </xf>
    <xf numFmtId="1" fontId="1" fillId="3" borderId="1" xfId="0" applyNumberFormat="1" applyFont="1" applyFill="1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B572-828B-441A-99D1-C530463DB669}">
  <dimension ref="A1:C7"/>
  <sheetViews>
    <sheetView showGridLines="0" showRowColHeaders="0" tabSelected="1" workbookViewId="0">
      <selection activeCell="B2" sqref="B2"/>
    </sheetView>
  </sheetViews>
  <sheetFormatPr defaultColWidth="11.42578125" defaultRowHeight="21" x14ac:dyDescent="0.35"/>
  <cols>
    <col min="1" max="1" width="93.85546875" style="2" customWidth="1"/>
    <col min="2" max="2" width="14.28515625" customWidth="1"/>
  </cols>
  <sheetData>
    <row r="1" spans="1:3" ht="56.25" customHeight="1" x14ac:dyDescent="0.5">
      <c r="A1" s="25" t="s">
        <v>0</v>
      </c>
      <c r="B1" s="26"/>
      <c r="C1" s="27"/>
    </row>
    <row r="2" spans="1:3" x14ac:dyDescent="0.35">
      <c r="A2" s="12" t="s">
        <v>1</v>
      </c>
      <c r="B2" s="4"/>
      <c r="C2" s="1" t="s">
        <v>2</v>
      </c>
    </row>
    <row r="3" spans="1:3" x14ac:dyDescent="0.35">
      <c r="A3" s="12" t="s">
        <v>3</v>
      </c>
      <c r="B3" s="4"/>
      <c r="C3" s="1"/>
    </row>
    <row r="4" spans="1:3" x14ac:dyDescent="0.35">
      <c r="A4" s="12" t="s">
        <v>4</v>
      </c>
      <c r="B4" s="4"/>
      <c r="C4" s="1"/>
    </row>
    <row r="5" spans="1:3" x14ac:dyDescent="0.35">
      <c r="A5" s="12" t="s">
        <v>5</v>
      </c>
      <c r="B5" s="4"/>
      <c r="C5" s="1"/>
    </row>
    <row r="6" spans="1:3" x14ac:dyDescent="0.35">
      <c r="A6" s="3" t="s">
        <v>6</v>
      </c>
      <c r="B6" s="5">
        <f>B4*B5*(((PI()*(B2+B2+((B3-1)*3.6)))/2)*B3/1000)</f>
        <v>0</v>
      </c>
      <c r="C6" s="3" t="s">
        <v>7</v>
      </c>
    </row>
    <row r="7" spans="1:3" x14ac:dyDescent="0.35">
      <c r="A7" s="3" t="s">
        <v>8</v>
      </c>
      <c r="B7" s="3">
        <f>ROUNDUP(B6/25,0)</f>
        <v>0</v>
      </c>
      <c r="C7" s="3" t="s">
        <v>9</v>
      </c>
    </row>
  </sheetData>
  <sheetProtection sheet="1" objects="1" scenarios="1" selectLockedCells="1"/>
  <mergeCells count="1">
    <mergeCell ref="A1:C1"/>
  </mergeCells>
  <dataValidations count="4">
    <dataValidation type="decimal" allowBlank="1" showInputMessage="1" showErrorMessage="1" sqref="B2" xr:uid="{D0A25843-F714-41A7-AA6D-D33D1C0F7267}">
      <formula1>0</formula1>
      <formula2>600</formula2>
    </dataValidation>
    <dataValidation type="whole" allowBlank="1" showInputMessage="1" showErrorMessage="1" sqref="B3" xr:uid="{C56FE9C0-39A7-4306-AE0D-4C8296386FF3}">
      <formula1>1</formula1>
      <formula2>12</formula2>
    </dataValidation>
    <dataValidation type="whole" allowBlank="1" showInputMessage="1" showErrorMessage="1" sqref="B4" xr:uid="{E873C38F-DF63-4D63-AC7C-A62384EFA369}">
      <formula1>1</formula1>
      <formula2>3</formula2>
    </dataValidation>
    <dataValidation type="whole" operator="greaterThanOrEqual" allowBlank="1" showInputMessage="1" showErrorMessage="1" sqref="B5" xr:uid="{53805F62-57E6-4D51-A728-401F511BD597}">
      <formula1>1</formula1>
    </dataValidation>
  </dataValidations>
  <pageMargins left="0.7" right="0.7" top="0.78740157499999996" bottom="0.78740157499999996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689C5-B776-49C0-9C1D-C65DE4ACB149}">
  <dimension ref="A1:I16"/>
  <sheetViews>
    <sheetView showGridLines="0" showRowColHeaders="0" workbookViewId="0">
      <selection activeCell="B10" sqref="B10:B11"/>
    </sheetView>
  </sheetViews>
  <sheetFormatPr defaultColWidth="11.42578125" defaultRowHeight="21" x14ac:dyDescent="0.35"/>
  <cols>
    <col min="1" max="1" width="42" style="2" customWidth="1"/>
    <col min="2" max="2" width="16" customWidth="1"/>
    <col min="3" max="3" width="6.42578125" customWidth="1"/>
    <col min="4" max="4" width="16" customWidth="1"/>
    <col min="5" max="5" width="16" hidden="1" customWidth="1"/>
    <col min="6" max="6" width="14.28515625" customWidth="1"/>
  </cols>
  <sheetData>
    <row r="1" spans="1:9" ht="56.25" customHeight="1" x14ac:dyDescent="0.5">
      <c r="A1" s="25" t="s">
        <v>10</v>
      </c>
      <c r="B1" s="26"/>
      <c r="C1" s="26"/>
      <c r="D1" s="26"/>
      <c r="E1" s="26"/>
      <c r="F1" s="26"/>
    </row>
    <row r="2" spans="1:9" x14ac:dyDescent="0.35">
      <c r="A2" s="34" t="s">
        <v>11</v>
      </c>
      <c r="B2" s="35"/>
      <c r="C2" s="35"/>
      <c r="D2" s="35"/>
      <c r="E2" s="35"/>
      <c r="F2" s="36"/>
    </row>
    <row r="3" spans="1:9" x14ac:dyDescent="0.35">
      <c r="A3" s="39" t="s">
        <v>12</v>
      </c>
      <c r="B3" s="40"/>
      <c r="C3" s="41"/>
      <c r="D3" s="18"/>
      <c r="E3" s="1"/>
      <c r="F3" s="1" t="s">
        <v>2</v>
      </c>
    </row>
    <row r="4" spans="1:9" ht="15" x14ac:dyDescent="0.25">
      <c r="A4"/>
      <c r="I4" s="8"/>
    </row>
    <row r="5" spans="1:9" ht="39" customHeight="1" x14ac:dyDescent="0.35">
      <c r="A5" s="34" t="s">
        <v>13</v>
      </c>
      <c r="B5" s="37"/>
      <c r="C5" s="37"/>
      <c r="D5" s="37"/>
      <c r="E5" s="37"/>
      <c r="F5" s="38"/>
    </row>
    <row r="6" spans="1:9" x14ac:dyDescent="0.35">
      <c r="A6" s="12" t="s">
        <v>14</v>
      </c>
      <c r="B6" s="18"/>
      <c r="C6" s="6" t="s">
        <v>15</v>
      </c>
      <c r="D6" s="18"/>
      <c r="E6" s="20">
        <f>B6*D6*D3/1000000</f>
        <v>0</v>
      </c>
      <c r="F6" s="1" t="s">
        <v>2</v>
      </c>
    </row>
    <row r="7" spans="1:9" x14ac:dyDescent="0.35">
      <c r="A7" s="28" t="s">
        <v>16</v>
      </c>
      <c r="B7" s="29"/>
      <c r="C7" s="30"/>
      <c r="D7" s="18"/>
      <c r="E7" s="20">
        <f>D3*PI()*((D7/2)^2)/1000000</f>
        <v>0</v>
      </c>
      <c r="F7" s="1" t="s">
        <v>2</v>
      </c>
    </row>
    <row r="8" spans="1:9" ht="15" x14ac:dyDescent="0.25">
      <c r="A8"/>
      <c r="E8" s="14">
        <f>E7+E6</f>
        <v>0</v>
      </c>
      <c r="I8" s="8"/>
    </row>
    <row r="9" spans="1:9" s="10" customFormat="1" ht="51.75" customHeight="1" x14ac:dyDescent="0.35">
      <c r="A9" s="7" t="s">
        <v>17</v>
      </c>
      <c r="B9" s="11" t="s">
        <v>18</v>
      </c>
      <c r="C9" s="9"/>
      <c r="D9" s="11" t="s">
        <v>19</v>
      </c>
      <c r="E9" s="15"/>
      <c r="F9" s="9"/>
    </row>
    <row r="10" spans="1:9" x14ac:dyDescent="0.35">
      <c r="A10" s="12" t="s">
        <v>20</v>
      </c>
      <c r="B10" s="18"/>
      <c r="C10" s="1" t="s">
        <v>2</v>
      </c>
      <c r="D10" s="19"/>
      <c r="E10" s="21">
        <f>D10*D$3*PI()*(B10/2)^2/1000000</f>
        <v>0</v>
      </c>
      <c r="F10" s="1"/>
    </row>
    <row r="11" spans="1:9" x14ac:dyDescent="0.35">
      <c r="A11" s="12" t="s">
        <v>20</v>
      </c>
      <c r="B11" s="18"/>
      <c r="C11" s="1" t="s">
        <v>2</v>
      </c>
      <c r="D11" s="19"/>
      <c r="E11" s="21">
        <f t="shared" ref="E11:E13" si="0">D11*D$3*PI()*(B11/2)^2/1000000</f>
        <v>0</v>
      </c>
      <c r="F11" s="1"/>
    </row>
    <row r="12" spans="1:9" x14ac:dyDescent="0.35">
      <c r="A12" s="12" t="s">
        <v>20</v>
      </c>
      <c r="B12" s="18"/>
      <c r="C12" s="1" t="s">
        <v>2</v>
      </c>
      <c r="D12" s="19"/>
      <c r="E12" s="21">
        <f t="shared" si="0"/>
        <v>0</v>
      </c>
      <c r="F12" s="1"/>
    </row>
    <row r="13" spans="1:9" x14ac:dyDescent="0.35">
      <c r="A13" s="12" t="s">
        <v>20</v>
      </c>
      <c r="B13" s="18"/>
      <c r="C13" s="1" t="s">
        <v>2</v>
      </c>
      <c r="D13" s="19"/>
      <c r="E13" s="21">
        <f t="shared" si="0"/>
        <v>0</v>
      </c>
      <c r="F13" s="1"/>
    </row>
    <row r="14" spans="1:9" hidden="1" x14ac:dyDescent="0.35">
      <c r="A14" s="16"/>
      <c r="B14" s="22"/>
      <c r="C14" s="17"/>
      <c r="D14" s="6"/>
      <c r="E14" s="21">
        <f>SUM(E10:E13)</f>
        <v>0</v>
      </c>
      <c r="F14" s="1"/>
    </row>
    <row r="15" spans="1:9" x14ac:dyDescent="0.35">
      <c r="A15" s="31" t="s">
        <v>21</v>
      </c>
      <c r="B15" s="32"/>
      <c r="C15" s="33"/>
      <c r="D15" s="13">
        <f>E8-E14</f>
        <v>0</v>
      </c>
      <c r="F15" s="3" t="s">
        <v>22</v>
      </c>
    </row>
    <row r="16" spans="1:9" x14ac:dyDescent="0.35">
      <c r="A16" s="31" t="s">
        <v>23</v>
      </c>
      <c r="B16" s="32"/>
      <c r="C16" s="33"/>
      <c r="D16" s="3">
        <f>ROUNDUP(D15*7/100,0)</f>
        <v>0</v>
      </c>
      <c r="F16" s="3" t="s">
        <v>24</v>
      </c>
    </row>
  </sheetData>
  <sheetProtection sheet="1" objects="1" scenarios="1" selectLockedCells="1"/>
  <mergeCells count="7">
    <mergeCell ref="A1:F1"/>
    <mergeCell ref="A7:C7"/>
    <mergeCell ref="A15:C15"/>
    <mergeCell ref="A16:C16"/>
    <mergeCell ref="A2:F2"/>
    <mergeCell ref="A5:F5"/>
    <mergeCell ref="A3:C3"/>
  </mergeCells>
  <dataValidations count="5">
    <dataValidation type="decimal" operator="greaterThan" allowBlank="1" showInputMessage="1" showErrorMessage="1" sqref="D3" xr:uid="{449BC419-30C9-437E-A816-6A75C33CD9A4}">
      <formula1>0</formula1>
    </dataValidation>
    <dataValidation type="decimal" allowBlank="1" showInputMessage="1" showErrorMessage="1" sqref="B6 D6" xr:uid="{E07C7635-6D10-4D02-9A2C-EAC4D6F6C734}">
      <formula1>0</formula1>
      <formula2>2400</formula2>
    </dataValidation>
    <dataValidation type="decimal" allowBlank="1" showInputMessage="1" showErrorMessage="1" sqref="D7" xr:uid="{C8EFCF5E-313E-474D-A295-76F25D79D0AA}">
      <formula1>0</formula1>
      <formula2>1200</formula2>
    </dataValidation>
    <dataValidation type="decimal" allowBlank="1" showInputMessage="1" showErrorMessage="1" sqref="B10:B13" xr:uid="{34D211D3-527D-4B53-91C7-9C2FDAD38AEC}">
      <formula1>0</formula1>
      <formula2>500</formula2>
    </dataValidation>
    <dataValidation type="whole" allowBlank="1" showInputMessage="1" showErrorMessage="1" sqref="D10:D13" xr:uid="{334205EB-A45A-4C2E-A29A-C3A408DBA6E8}">
      <formula1>0</formula1>
      <formula2>50</formula2>
    </dataValidation>
  </dataValidations>
  <pageMargins left="0.7" right="0.7" top="0.78740157499999996" bottom="0.78740157499999996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A872E-6360-44E8-8AD8-3E107156F9D6}">
  <dimension ref="A1:F9"/>
  <sheetViews>
    <sheetView showGridLines="0" showRowColHeaders="0" workbookViewId="0">
      <selection activeCell="D3" sqref="D3:E3"/>
    </sheetView>
  </sheetViews>
  <sheetFormatPr defaultColWidth="11.42578125" defaultRowHeight="21" x14ac:dyDescent="0.35"/>
  <cols>
    <col min="1" max="1" width="42" style="2" customWidth="1"/>
    <col min="2" max="2" width="16" customWidth="1"/>
    <col min="3" max="3" width="6.42578125" customWidth="1"/>
    <col min="4" max="5" width="16" customWidth="1"/>
    <col min="6" max="6" width="16" hidden="1" customWidth="1"/>
  </cols>
  <sheetData>
    <row r="1" spans="1:6" ht="56.25" customHeight="1" x14ac:dyDescent="0.5">
      <c r="A1" s="25" t="s">
        <v>25</v>
      </c>
      <c r="B1" s="26"/>
      <c r="C1" s="26"/>
      <c r="D1" s="26"/>
      <c r="E1" s="26"/>
      <c r="F1" s="26"/>
    </row>
    <row r="2" spans="1:6" s="10" customFormat="1" ht="51.75" customHeight="1" x14ac:dyDescent="0.35">
      <c r="A2" s="7" t="s">
        <v>17</v>
      </c>
      <c r="B2" s="11" t="s">
        <v>18</v>
      </c>
      <c r="C2" s="9"/>
      <c r="D2" s="11" t="s">
        <v>26</v>
      </c>
      <c r="E2" s="11" t="s">
        <v>19</v>
      </c>
      <c r="F2" s="15"/>
    </row>
    <row r="3" spans="1:6" x14ac:dyDescent="0.35">
      <c r="A3" s="12" t="s">
        <v>20</v>
      </c>
      <c r="B3" s="18"/>
      <c r="C3" s="1" t="s">
        <v>2</v>
      </c>
      <c r="D3" s="19"/>
      <c r="E3" s="19"/>
      <c r="F3" s="21">
        <f>E3*D3*(B3+15)*PI()</f>
        <v>0</v>
      </c>
    </row>
    <row r="4" spans="1:6" x14ac:dyDescent="0.35">
      <c r="A4" s="12" t="s">
        <v>20</v>
      </c>
      <c r="B4" s="18"/>
      <c r="C4" s="1" t="s">
        <v>2</v>
      </c>
      <c r="D4" s="19"/>
      <c r="E4" s="19"/>
      <c r="F4" s="21">
        <f t="shared" ref="F4:F7" si="0">E4*D4*(B4+15)*PI()</f>
        <v>0</v>
      </c>
    </row>
    <row r="5" spans="1:6" x14ac:dyDescent="0.35">
      <c r="A5" s="12" t="s">
        <v>20</v>
      </c>
      <c r="B5" s="18"/>
      <c r="C5" s="1" t="s">
        <v>2</v>
      </c>
      <c r="D5" s="19"/>
      <c r="E5" s="19"/>
      <c r="F5" s="21">
        <f t="shared" si="0"/>
        <v>0</v>
      </c>
    </row>
    <row r="6" spans="1:6" x14ac:dyDescent="0.35">
      <c r="A6" s="12" t="s">
        <v>20</v>
      </c>
      <c r="B6" s="18"/>
      <c r="C6" s="1" t="s">
        <v>2</v>
      </c>
      <c r="D6" s="19"/>
      <c r="E6" s="19"/>
      <c r="F6" s="21">
        <f t="shared" si="0"/>
        <v>0</v>
      </c>
    </row>
    <row r="7" spans="1:6" hidden="1" x14ac:dyDescent="0.35">
      <c r="A7" s="16"/>
      <c r="B7" s="22"/>
      <c r="C7" s="17"/>
      <c r="D7" s="17"/>
      <c r="E7" s="6"/>
      <c r="F7" s="21">
        <f t="shared" si="0"/>
        <v>0</v>
      </c>
    </row>
    <row r="8" spans="1:6" x14ac:dyDescent="0.35">
      <c r="A8" s="31" t="s">
        <v>27</v>
      </c>
      <c r="B8" s="32"/>
      <c r="C8" s="33"/>
      <c r="D8" s="24">
        <f>F8</f>
        <v>0</v>
      </c>
      <c r="E8" s="3" t="s">
        <v>28</v>
      </c>
      <c r="F8" s="14">
        <f>SUM(F3:F6)/10</f>
        <v>0</v>
      </c>
    </row>
    <row r="9" spans="1:6" x14ac:dyDescent="0.35">
      <c r="A9" s="31" t="s">
        <v>29</v>
      </c>
      <c r="B9" s="32"/>
      <c r="C9" s="33"/>
      <c r="D9" s="24">
        <f>ROUNDUP(F9,0)</f>
        <v>0</v>
      </c>
      <c r="E9" s="3" t="s">
        <v>9</v>
      </c>
      <c r="F9" s="23">
        <f>F8/100</f>
        <v>0</v>
      </c>
    </row>
  </sheetData>
  <sheetProtection sheet="1" objects="1" scenarios="1" selectLockedCells="1"/>
  <mergeCells count="3">
    <mergeCell ref="A9:C9"/>
    <mergeCell ref="A1:F1"/>
    <mergeCell ref="A8:C8"/>
  </mergeCells>
  <dataValidations count="3">
    <dataValidation type="whole" allowBlank="1" showInputMessage="1" showErrorMessage="1" sqref="E3:E6" xr:uid="{91715890-813D-455A-B629-413DFB46DD8A}">
      <formula1>0</formula1>
      <formula2>50</formula2>
    </dataValidation>
    <dataValidation type="decimal" allowBlank="1" showInputMessage="1" showErrorMessage="1" sqref="B3:B6" xr:uid="{4925B76D-0B9C-409A-BB09-19095CE81DCE}">
      <formula1>0</formula1>
      <formula2>500</formula2>
    </dataValidation>
    <dataValidation type="whole" allowBlank="1" showInputMessage="1" showErrorMessage="1" sqref="D3:D6" xr:uid="{B0C9DF8A-637F-4FA7-BB18-5F5729147AEB}">
      <formula1>0</formula1>
      <formula2>2</formula2>
    </dataValidation>
  </dataValidation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2CB36F30BDCC44BAE978672C71BEF8" ma:contentTypeVersion="13" ma:contentTypeDescription="Create a new document." ma:contentTypeScope="" ma:versionID="858ba9cb3951115116ddf6bf9da73693">
  <xsd:schema xmlns:xsd="http://www.w3.org/2001/XMLSchema" xmlns:xs="http://www.w3.org/2001/XMLSchema" xmlns:p="http://schemas.microsoft.com/office/2006/metadata/properties" xmlns:ns1="http://schemas.microsoft.com/sharepoint/v3" xmlns:ns2="a1da9dcc-e650-466b-b7a6-f408996b4c30" xmlns:ns3="7de4d761-cf00-48d3-b07f-65b31e97f1c6" targetNamespace="http://schemas.microsoft.com/office/2006/metadata/properties" ma:root="true" ma:fieldsID="47a1091541dc61f9d26de8aca7bcb16a" ns1:_="" ns2:_="" ns3:_="">
    <xsd:import namespace="http://schemas.microsoft.com/sharepoint/v3"/>
    <xsd:import namespace="a1da9dcc-e650-466b-b7a6-f408996b4c30"/>
    <xsd:import namespace="7de4d761-cf00-48d3-b07f-65b31e97f1c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a9dcc-e650-466b-b7a6-f408996b4c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e4d761-cf00-48d3-b07f-65b31e97f1c6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6C8217-1564-4AD4-BB99-20C5AE481DE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2B7E542-5594-48B3-9D50-7DACE1796E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803908-6EAF-403C-8C6C-447A8A9908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da9dcc-e650-466b-b7a6-f408996b4c30"/>
    <ds:schemaRef ds:uri="7de4d761-cf00-48d3-b07f-65b31e97f1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SikaSeal-629 Fire Wrap+</vt:lpstr>
      <vt:lpstr>Sikacrete-630 Fire+</vt:lpstr>
      <vt:lpstr>SikaSeal-632 Fire Putty+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Völlm</dc:creator>
  <cp:keywords/>
  <dc:description/>
  <cp:lastModifiedBy>John Gardner</cp:lastModifiedBy>
  <cp:revision/>
  <dcterms:created xsi:type="dcterms:W3CDTF">2021-12-22T12:41:04Z</dcterms:created>
  <dcterms:modified xsi:type="dcterms:W3CDTF">2022-06-07T14:36:45Z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0x0101004E2CB36F30BDCC44BAE978672C71BEF8</vt:lpwstr>
  </property>
</Properties>
</file>